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eegovg01.sharepoint.com/sites/ET_VIRV/Dokumendid/Haldusosakond (uus)/Haldusosakond/Eelarve 2025/Eelarve reeglid ja käskkirjad/"/>
    </mc:Choice>
  </mc:AlternateContent>
  <xr:revisionPtr revIDLastSave="72" documentId="13_ncr:1_{4A71CEFC-8BC2-4B9C-A306-E7D5DBA7EDE7}" xr6:coauthVersionLast="47" xr6:coauthVersionMax="47" xr10:uidLastSave="{ACA914F2-581C-420B-9B60-BB087117D7ED}"/>
  <bookViews>
    <workbookView xWindow="-120" yWindow="-120" windowWidth="29040" windowHeight="17520" xr2:uid="{487B745D-CC1B-4FD4-A792-60BDE92C6FAE}"/>
  </bookViews>
  <sheets>
    <sheet name="Lisa 1" sheetId="1" r:id="rId1"/>
  </sheets>
  <definedNames>
    <definedName name="_xlnm._FilterDatabase" localSheetId="0" hidden="1">'Lisa 1'!$A$2:$H$35</definedName>
    <definedName name="_xlnm.Print_Titles" localSheetId="0">'Lisa 1'!$2:$2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42" i="1" l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3" i="1"/>
  <c r="H42" i="1"/>
  <c r="G42" i="1"/>
  <c r="F42" i="1"/>
  <c r="E42" i="1"/>
  <c r="D42" i="1"/>
</calcChain>
</file>

<file path=xl/sharedStrings.xml><?xml version="1.0" encoding="utf-8"?>
<sst xmlns="http://schemas.openxmlformats.org/spreadsheetml/2006/main" count="126" uniqueCount="64">
  <si>
    <t>LISA 1</t>
  </si>
  <si>
    <t>Eelarve eest vastutav (ametikoht)</t>
  </si>
  <si>
    <t>Ressurss käskkirjas</t>
  </si>
  <si>
    <t>10 - Käibemaks</t>
  </si>
  <si>
    <t>Majandamiskulude käibemaks</t>
  </si>
  <si>
    <t>10SE000028 - RKAS majanduskulude käibemaks</t>
  </si>
  <si>
    <t>Vanglate kinnistud RKAS käibemaks</t>
  </si>
  <si>
    <t>20 - Kindlaksmääratud vahendid</t>
  </si>
  <si>
    <t>Haldusosakonna juhataja</t>
  </si>
  <si>
    <t>Halduskulud</t>
  </si>
  <si>
    <t>Haldusteenistuse juht</t>
  </si>
  <si>
    <t>Kinnipeetavad</t>
  </si>
  <si>
    <t>Vanglate kinnistud</t>
  </si>
  <si>
    <t>Vanglate sõidukid</t>
  </si>
  <si>
    <t>Juhiabi</t>
  </si>
  <si>
    <t>Kaitsekulud</t>
  </si>
  <si>
    <t>Peakaplan</t>
  </si>
  <si>
    <t>Kaplanite majandamiskulud</t>
  </si>
  <si>
    <t>Personaliosakonna juhataja</t>
  </si>
  <si>
    <t>Eelkoolitus</t>
  </si>
  <si>
    <t>Personaliarendus</t>
  </si>
  <si>
    <t>Psühholoogiline nõustamine</t>
  </si>
  <si>
    <t>Sisekontroll</t>
  </si>
  <si>
    <t>SKA kadetid</t>
  </si>
  <si>
    <t>Spordikulud</t>
  </si>
  <si>
    <t>Vanglaametnike kulud</t>
  </si>
  <si>
    <t>Vanglakomisjoni kulud</t>
  </si>
  <si>
    <t>Personalipartner</t>
  </si>
  <si>
    <t>Sekkumistegevuste osakonnajuhataja</t>
  </si>
  <si>
    <t>Keeleõpe</t>
  </si>
  <si>
    <t>KP sotsiaalprogrammid</t>
  </si>
  <si>
    <t>Teabehalduse juht</t>
  </si>
  <si>
    <t>Toitlustusjuht</t>
  </si>
  <si>
    <t>20SE000028 - RKAS majanduskulud</t>
  </si>
  <si>
    <t>Vanglate kinnistud RKAS</t>
  </si>
  <si>
    <t>20SE030001 - Vabanemistoetused</t>
  </si>
  <si>
    <t>Eelarvejuht</t>
  </si>
  <si>
    <t>Vabanemistoetus</t>
  </si>
  <si>
    <t>44 - Omatulud</t>
  </si>
  <si>
    <t>Personalisöökla</t>
  </si>
  <si>
    <t>60 - Amortisatsioon</t>
  </si>
  <si>
    <t>Amortisatsioon</t>
  </si>
  <si>
    <t>Kokku</t>
  </si>
  <si>
    <t>Eelarve liik (ja objekt) käskkirjas</t>
  </si>
  <si>
    <t xml:space="preserve">Teabe- ja uurimisosakonna juhataja </t>
  </si>
  <si>
    <t>Pääsla ja kokkusaamiste üksuse juht</t>
  </si>
  <si>
    <t>Direktor</t>
  </si>
  <si>
    <t>VT personalikulud</t>
  </si>
  <si>
    <t>IT ja andmehaldus</t>
  </si>
  <si>
    <t>Järelevalvekorralduse üksuse juht</t>
  </si>
  <si>
    <t xml:space="preserve"> Baaseelarve 2025</t>
  </si>
  <si>
    <t xml:space="preserve"> Muudatus1</t>
  </si>
  <si>
    <t xml:space="preserve"> Ülekantavad vahendid</t>
  </si>
  <si>
    <t xml:space="preserve"> Lõplik eelarve</t>
  </si>
  <si>
    <t>Vanglate ettevõtluskeskuse juhataja</t>
  </si>
  <si>
    <t>Kriminaalhoolduse sõidukid</t>
  </si>
  <si>
    <t>20IN004000 - Investeeringud</t>
  </si>
  <si>
    <t>Investeering</t>
  </si>
  <si>
    <t>20IN004080 - Investeeringud masinatesse ja seadmetesse</t>
  </si>
  <si>
    <t xml:space="preserve">Tartu Vangla 2025. aasta eelarve </t>
  </si>
  <si>
    <t xml:space="preserve"> Muudatus3</t>
  </si>
  <si>
    <t>Sekkumistegevuste kulud</t>
  </si>
  <si>
    <t>Tugiteenuste kulud</t>
  </si>
  <si>
    <t>Ülekantavate vahendite korrigeerimine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</si>
</sst>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Aptos Narrow"/>
      <family val="2"/>
      <charset val="186"/>
      <scheme val="minor"/>
    </font>
    <font>
      <sz val="11"/>
      <color theme="1"/>
      <name val="Calibri"/>
      <family val="2"/>
      <charset val="186"/>
    </font>
    <font>
      <sz val="10"/>
      <color theme="1"/>
      <name val="Calibri"/>
      <family val="2"/>
      <charset val="186"/>
    </font>
  </fonts>
  <fills count="3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3" fontId="1" fillId="0" borderId="0" xfId="0" applyNumberFormat="1" applyFont="1"/>
    <xf numFmtId="0" fontId="1" fillId="2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</cellXfs>
  <cellStyles count="1">
    <cellStyle name="Normaallaad" xfId="0" builtinId="0"/>
  </cellStyles>
  <dxfs count="2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186"/>
        <scheme val="none"/>
      </font>
      <numFmt numFmtId="3" formatCode="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186"/>
        <scheme val="none"/>
      </font>
      <numFmt numFmtId="3" formatCode="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186"/>
        <scheme val="none"/>
      </font>
      <numFmt numFmtId="3" formatCode="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186"/>
        <scheme val="none"/>
      </font>
      <numFmt numFmtId="3" formatCode="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186"/>
        <scheme val="none"/>
      </font>
      <numFmt numFmtId="3" formatCode="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186"/>
        <scheme val="none"/>
      </font>
      <numFmt numFmtId="3" formatCode="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186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186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186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186"/>
        <scheme val="none"/>
      </font>
      <fill>
        <patternFill patternType="solid">
          <fgColor indexed="64"/>
          <bgColor theme="0" tint="-0.499984740745262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186"/>
        <scheme val="none"/>
      </font>
      <numFmt numFmtId="3" formatCode="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186"/>
        <scheme val="none"/>
      </font>
      <numFmt numFmtId="3" formatCode="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186"/>
        <scheme val="none"/>
      </font>
      <numFmt numFmtId="3" formatCode="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186"/>
        <scheme val="none"/>
      </font>
      <numFmt numFmtId="3" formatCode="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186"/>
        <scheme val="none"/>
      </font>
      <numFmt numFmtId="3" formatCode="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186"/>
        <scheme val="none"/>
      </font>
      <numFmt numFmtId="3" formatCode="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186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186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186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186"/>
        <scheme val="none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22145BBB-1674-4D5E-B7F1-E63B61D46F34}" name="Tabel1" displayName="Tabel1" ref="A2:I42" totalsRowCount="1" headerRowDxfId="9" dataDxfId="16">
  <autoFilter ref="A2:I41" xr:uid="{22145BBB-1674-4D5E-B7F1-E63B61D46F34}"/>
  <tableColumns count="9">
    <tableColumn id="1" xr3:uid="{C2CB3B6B-3FD8-460E-9BC5-180CA1BFF5E2}" name="Eelarve liik (ja objekt) käskkirjas" totalsRowLabel="Kokku" dataDxfId="19" totalsRowDxfId="8"/>
    <tableColumn id="2" xr3:uid="{460DDDC7-02F1-453D-B721-562C72CB742B}" name="Ressurss käskkirjas" dataDxfId="18" totalsRowDxfId="7"/>
    <tableColumn id="3" xr3:uid="{4C3BB704-85FD-40F5-B987-64FD675E1EE3}" name="Eelarve eest vastutav (ametikoht)" dataDxfId="17" totalsRowDxfId="6"/>
    <tableColumn id="4" xr3:uid="{F6B4EEA2-9444-4E97-95B3-A76500A33CC1}" name=" Baaseelarve 2025" totalsRowFunction="sum" dataDxfId="15" totalsRowDxfId="5"/>
    <tableColumn id="5" xr3:uid="{766F41E4-16E0-4E12-8019-3107C2F37832}" name=" Muudatus1" totalsRowFunction="sum" dataDxfId="14" totalsRowDxfId="4"/>
    <tableColumn id="6" xr3:uid="{B557B95D-25B1-41CB-8CB0-2BCD1A99E12F}" name=" Ülekantavad vahendid" totalsRowFunction="sum" dataDxfId="13" totalsRowDxfId="3"/>
    <tableColumn id="7" xr3:uid="{E230432A-B413-449E-B7EA-5872710CBC64}" name=" Muudatus3" totalsRowFunction="sum" dataDxfId="12" totalsRowDxfId="2"/>
    <tableColumn id="8" xr3:uid="{2159CE18-4DDF-41B3-99AB-1FC04059A1A4}" name="Ülekantavate vahendite korrigeerimine" totalsRowFunction="sum" dataDxfId="11" totalsRowDxfId="1"/>
    <tableColumn id="9" xr3:uid="{F4494CD6-3105-47E6-963C-491C35B60245}" name=" Lõplik eelarve" totalsRowFunction="sum" dataDxfId="10" totalsRowDxfId="0">
      <calculatedColumnFormula>SUM(Tabel1[[#This Row],[ Baaseelarve 2025]:[Ülekantavate vahendite korrigeerimine]])</calculatedColumnFormula>
    </tableColumn>
  </tableColumns>
  <tableStyleInfo name="TableStyleLight8" showFirstColumn="0" showLastColumn="0" showRowStripes="1" showColumnStripes="0"/>
</table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C2F703-A17D-4B2E-8FFB-368A8D078B45}">
  <sheetPr>
    <pageSetUpPr fitToPage="1"/>
  </sheetPr>
  <dimension ref="A1:I42"/>
  <sheetViews>
    <sheetView tabSelected="1" workbookViewId="0">
      <pane ySplit="2" topLeftCell="A3" activePane="bottomLeft" state="frozen"/>
      <selection pane="bottomLeft" activeCell="I14" sqref="I14"/>
    </sheetView>
  </sheetViews>
  <sheetFormatPr defaultColWidth="9" defaultRowHeight="15" x14ac:dyDescent="0.25"/>
  <cols>
    <col min="1" max="1" width="31.42578125" style="1" customWidth="1"/>
    <col min="2" max="2" width="21.7109375" style="1" customWidth="1"/>
    <col min="3" max="3" width="30.140625" style="1" customWidth="1"/>
    <col min="4" max="9" width="12.85546875" style="1" customWidth="1"/>
    <col min="10" max="16384" width="9" style="1"/>
  </cols>
  <sheetData>
    <row r="1" spans="1:9" x14ac:dyDescent="0.25">
      <c r="A1" s="1" t="s">
        <v>59</v>
      </c>
      <c r="C1" s="1" t="s">
        <v>0</v>
      </c>
    </row>
    <row r="2" spans="1:9" ht="38.25" x14ac:dyDescent="0.25">
      <c r="A2" s="3" t="s">
        <v>43</v>
      </c>
      <c r="B2" s="3" t="s">
        <v>2</v>
      </c>
      <c r="C2" s="3" t="s">
        <v>1</v>
      </c>
      <c r="D2" s="3" t="s">
        <v>50</v>
      </c>
      <c r="E2" s="3" t="s">
        <v>51</v>
      </c>
      <c r="F2" s="3" t="s">
        <v>52</v>
      </c>
      <c r="G2" s="3" t="s">
        <v>60</v>
      </c>
      <c r="H2" s="4" t="s">
        <v>63</v>
      </c>
      <c r="I2" s="3" t="s">
        <v>53</v>
      </c>
    </row>
    <row r="3" spans="1:9" x14ac:dyDescent="0.25">
      <c r="A3" s="1" t="s">
        <v>3</v>
      </c>
      <c r="B3" s="1" t="s">
        <v>4</v>
      </c>
      <c r="D3" s="2">
        <v>223157</v>
      </c>
      <c r="E3" s="2">
        <v>0</v>
      </c>
      <c r="F3" s="2">
        <v>0</v>
      </c>
      <c r="G3" s="2">
        <v>0</v>
      </c>
      <c r="H3" s="2">
        <v>0</v>
      </c>
      <c r="I3" s="2">
        <f>SUM(Tabel1[[#This Row],[ Baaseelarve 2025]:[Ülekantavate vahendite korrigeerimine]])</f>
        <v>223157</v>
      </c>
    </row>
    <row r="4" spans="1:9" x14ac:dyDescent="0.25">
      <c r="A4" s="1" t="s">
        <v>5</v>
      </c>
      <c r="B4" s="1" t="s">
        <v>6</v>
      </c>
      <c r="D4" s="2">
        <v>834629.79673509928</v>
      </c>
      <c r="E4" s="2">
        <v>0</v>
      </c>
      <c r="F4" s="2">
        <v>0</v>
      </c>
      <c r="G4" s="2">
        <v>0</v>
      </c>
      <c r="H4" s="2">
        <v>0</v>
      </c>
      <c r="I4" s="2">
        <f>SUM(Tabel1[[#This Row],[ Baaseelarve 2025]:[Ülekantavate vahendite korrigeerimine]])</f>
        <v>834629.79673509928</v>
      </c>
    </row>
    <row r="5" spans="1:9" x14ac:dyDescent="0.25">
      <c r="A5" s="1" t="s">
        <v>7</v>
      </c>
      <c r="B5" s="1" t="s">
        <v>19</v>
      </c>
      <c r="C5" s="1" t="s">
        <v>27</v>
      </c>
      <c r="D5" s="2">
        <v>1000</v>
      </c>
      <c r="E5" s="2">
        <v>0</v>
      </c>
      <c r="F5" s="2">
        <v>0</v>
      </c>
      <c r="G5" s="2">
        <v>0</v>
      </c>
      <c r="H5" s="2">
        <v>0</v>
      </c>
      <c r="I5" s="2">
        <f>SUM(Tabel1[[#This Row],[ Baaseelarve 2025]:[Ülekantavate vahendite korrigeerimine]])</f>
        <v>1000</v>
      </c>
    </row>
    <row r="6" spans="1:9" x14ac:dyDescent="0.25">
      <c r="A6" s="1" t="s">
        <v>7</v>
      </c>
      <c r="B6" s="1" t="s">
        <v>9</v>
      </c>
      <c r="C6" s="1" t="s">
        <v>8</v>
      </c>
      <c r="D6" s="2">
        <v>89607</v>
      </c>
      <c r="E6" s="2">
        <v>0</v>
      </c>
      <c r="F6" s="2">
        <v>128</v>
      </c>
      <c r="G6" s="2">
        <v>-73000</v>
      </c>
      <c r="H6" s="2">
        <v>0</v>
      </c>
      <c r="I6" s="2">
        <f>SUM(Tabel1[[#This Row],[ Baaseelarve 2025]:[Ülekantavate vahendite korrigeerimine]])</f>
        <v>16735</v>
      </c>
    </row>
    <row r="7" spans="1:9" x14ac:dyDescent="0.25">
      <c r="A7" s="1" t="s">
        <v>7</v>
      </c>
      <c r="B7" s="1" t="s">
        <v>9</v>
      </c>
      <c r="C7" s="1" t="s">
        <v>10</v>
      </c>
      <c r="D7" s="2">
        <v>61800</v>
      </c>
      <c r="E7" s="2">
        <v>0</v>
      </c>
      <c r="F7" s="2">
        <v>1000</v>
      </c>
      <c r="G7" s="2">
        <v>73000</v>
      </c>
      <c r="H7" s="2">
        <v>0</v>
      </c>
      <c r="I7" s="2">
        <f>SUM(Tabel1[[#This Row],[ Baaseelarve 2025]:[Ülekantavate vahendite korrigeerimine]])</f>
        <v>135800</v>
      </c>
    </row>
    <row r="8" spans="1:9" x14ac:dyDescent="0.25">
      <c r="A8" s="1" t="s">
        <v>7</v>
      </c>
      <c r="B8" s="1" t="s">
        <v>9</v>
      </c>
      <c r="C8" s="1" t="s">
        <v>31</v>
      </c>
      <c r="D8" s="2">
        <v>5000</v>
      </c>
      <c r="E8" s="2">
        <v>0</v>
      </c>
      <c r="F8" s="2">
        <v>0</v>
      </c>
      <c r="G8" s="2">
        <v>0</v>
      </c>
      <c r="H8" s="2">
        <v>0</v>
      </c>
      <c r="I8" s="2">
        <f>SUM(Tabel1[[#This Row],[ Baaseelarve 2025]:[Ülekantavate vahendite korrigeerimine]])</f>
        <v>5000</v>
      </c>
    </row>
    <row r="9" spans="1:9" x14ac:dyDescent="0.25">
      <c r="A9" s="1" t="s">
        <v>7</v>
      </c>
      <c r="B9" s="1" t="s">
        <v>48</v>
      </c>
      <c r="C9" s="1" t="s">
        <v>18</v>
      </c>
      <c r="D9" s="2">
        <v>232756</v>
      </c>
      <c r="E9" s="2">
        <v>0</v>
      </c>
      <c r="F9" s="2">
        <v>0</v>
      </c>
      <c r="G9" s="2">
        <v>31338</v>
      </c>
      <c r="H9" s="2">
        <v>0</v>
      </c>
      <c r="I9" s="2">
        <f>SUM(Tabel1[[#This Row],[ Baaseelarve 2025]:[Ülekantavate vahendite korrigeerimine]])</f>
        <v>264094</v>
      </c>
    </row>
    <row r="10" spans="1:9" x14ac:dyDescent="0.25">
      <c r="A10" s="1" t="s">
        <v>7</v>
      </c>
      <c r="B10" s="1" t="s">
        <v>15</v>
      </c>
      <c r="C10" s="1" t="s">
        <v>49</v>
      </c>
      <c r="D10" s="2">
        <v>37667</v>
      </c>
      <c r="E10" s="2">
        <v>0</v>
      </c>
      <c r="F10" s="2">
        <v>0</v>
      </c>
      <c r="G10" s="2">
        <v>275</v>
      </c>
      <c r="H10" s="2">
        <v>0</v>
      </c>
      <c r="I10" s="2">
        <f>SUM(Tabel1[[#This Row],[ Baaseelarve 2025]:[Ülekantavate vahendite korrigeerimine]])</f>
        <v>37942</v>
      </c>
    </row>
    <row r="11" spans="1:9" x14ac:dyDescent="0.25">
      <c r="A11" s="1" t="s">
        <v>7</v>
      </c>
      <c r="B11" s="1" t="s">
        <v>15</v>
      </c>
      <c r="C11" s="1" t="s">
        <v>44</v>
      </c>
      <c r="D11" s="2">
        <v>3336</v>
      </c>
      <c r="E11" s="2">
        <v>0</v>
      </c>
      <c r="F11" s="2">
        <v>0</v>
      </c>
      <c r="G11" s="2">
        <v>0</v>
      </c>
      <c r="H11" s="2">
        <v>0</v>
      </c>
      <c r="I11" s="2">
        <f>SUM(Tabel1[[#This Row],[ Baaseelarve 2025]:[Ülekantavate vahendite korrigeerimine]])</f>
        <v>3336</v>
      </c>
    </row>
    <row r="12" spans="1:9" x14ac:dyDescent="0.25">
      <c r="A12" s="1" t="s">
        <v>7</v>
      </c>
      <c r="B12" s="1" t="s">
        <v>15</v>
      </c>
      <c r="C12" s="1" t="s">
        <v>45</v>
      </c>
      <c r="D12" s="2">
        <v>9900</v>
      </c>
      <c r="E12" s="2">
        <v>0</v>
      </c>
      <c r="F12" s="2">
        <v>0</v>
      </c>
      <c r="G12" s="2">
        <v>0</v>
      </c>
      <c r="H12" s="2">
        <v>0</v>
      </c>
      <c r="I12" s="2">
        <f>SUM(Tabel1[[#This Row],[ Baaseelarve 2025]:[Ülekantavate vahendite korrigeerimine]])</f>
        <v>9900</v>
      </c>
    </row>
    <row r="13" spans="1:9" x14ac:dyDescent="0.25">
      <c r="A13" s="1" t="s">
        <v>7</v>
      </c>
      <c r="B13" s="1" t="s">
        <v>17</v>
      </c>
      <c r="C13" s="1" t="s">
        <v>16</v>
      </c>
      <c r="D13" s="2">
        <v>500</v>
      </c>
      <c r="E13" s="2">
        <v>0</v>
      </c>
      <c r="F13" s="2">
        <v>0</v>
      </c>
      <c r="G13" s="2">
        <v>0</v>
      </c>
      <c r="H13" s="2">
        <v>0</v>
      </c>
      <c r="I13" s="2">
        <f>SUM(Tabel1[[#This Row],[ Baaseelarve 2025]:[Ülekantavate vahendite korrigeerimine]])</f>
        <v>500</v>
      </c>
    </row>
    <row r="14" spans="1:9" x14ac:dyDescent="0.25">
      <c r="A14" s="1" t="s">
        <v>7</v>
      </c>
      <c r="B14" s="1" t="s">
        <v>29</v>
      </c>
      <c r="C14" s="1" t="s">
        <v>28</v>
      </c>
      <c r="D14" s="2">
        <v>21000</v>
      </c>
      <c r="E14" s="2">
        <v>0</v>
      </c>
      <c r="F14" s="2">
        <v>0</v>
      </c>
      <c r="G14" s="2">
        <v>-21000</v>
      </c>
      <c r="H14" s="2">
        <v>0</v>
      </c>
      <c r="I14" s="2">
        <f>SUM(Tabel1[[#This Row],[ Baaseelarve 2025]:[Ülekantavate vahendite korrigeerimine]])</f>
        <v>0</v>
      </c>
    </row>
    <row r="15" spans="1:9" x14ac:dyDescent="0.25">
      <c r="A15" s="1" t="s">
        <v>7</v>
      </c>
      <c r="B15" s="1" t="s">
        <v>11</v>
      </c>
      <c r="C15" s="1" t="s">
        <v>10</v>
      </c>
      <c r="D15" s="2">
        <v>59900</v>
      </c>
      <c r="E15" s="2">
        <v>0</v>
      </c>
      <c r="F15" s="2">
        <v>590</v>
      </c>
      <c r="G15" s="2">
        <v>-4300</v>
      </c>
      <c r="H15" s="2">
        <v>0</v>
      </c>
      <c r="I15" s="2">
        <f>SUM(Tabel1[[#This Row],[ Baaseelarve 2025]:[Ülekantavate vahendite korrigeerimine]])</f>
        <v>56190</v>
      </c>
    </row>
    <row r="16" spans="1:9" x14ac:dyDescent="0.25">
      <c r="A16" s="1" t="s">
        <v>7</v>
      </c>
      <c r="B16" s="1" t="s">
        <v>11</v>
      </c>
      <c r="C16" s="1" t="s">
        <v>28</v>
      </c>
      <c r="D16" s="2">
        <v>18000</v>
      </c>
      <c r="E16" s="2">
        <v>0</v>
      </c>
      <c r="F16" s="2">
        <v>0</v>
      </c>
      <c r="G16" s="2">
        <v>5300</v>
      </c>
      <c r="H16" s="2">
        <v>0</v>
      </c>
      <c r="I16" s="2">
        <f>SUM(Tabel1[[#This Row],[ Baaseelarve 2025]:[Ülekantavate vahendite korrigeerimine]])</f>
        <v>23300</v>
      </c>
    </row>
    <row r="17" spans="1:9" x14ac:dyDescent="0.25">
      <c r="A17" s="1" t="s">
        <v>7</v>
      </c>
      <c r="B17" s="1" t="s">
        <v>11</v>
      </c>
      <c r="C17" s="1" t="s">
        <v>32</v>
      </c>
      <c r="D17" s="2">
        <v>223025</v>
      </c>
      <c r="E17" s="2">
        <v>0</v>
      </c>
      <c r="F17" s="2">
        <v>0</v>
      </c>
      <c r="G17" s="2">
        <v>0</v>
      </c>
      <c r="H17" s="2">
        <v>0</v>
      </c>
      <c r="I17" s="2">
        <f>SUM(Tabel1[[#This Row],[ Baaseelarve 2025]:[Ülekantavate vahendite korrigeerimine]])</f>
        <v>223025</v>
      </c>
    </row>
    <row r="18" spans="1:9" x14ac:dyDescent="0.25">
      <c r="A18" s="1" t="s">
        <v>7</v>
      </c>
      <c r="B18" s="1" t="s">
        <v>11</v>
      </c>
      <c r="C18" s="1" t="s">
        <v>54</v>
      </c>
      <c r="D18" s="2">
        <v>95000</v>
      </c>
      <c r="E18" s="2">
        <v>0</v>
      </c>
      <c r="F18" s="2">
        <v>0</v>
      </c>
      <c r="G18" s="2">
        <v>-15000</v>
      </c>
      <c r="H18" s="2">
        <v>0</v>
      </c>
      <c r="I18" s="2">
        <f>SUM(Tabel1[[#This Row],[ Baaseelarve 2025]:[Ülekantavate vahendite korrigeerimine]])</f>
        <v>80000</v>
      </c>
    </row>
    <row r="19" spans="1:9" x14ac:dyDescent="0.25">
      <c r="A19" s="1" t="s">
        <v>7</v>
      </c>
      <c r="B19" s="1" t="s">
        <v>30</v>
      </c>
      <c r="C19" s="1" t="s">
        <v>28</v>
      </c>
      <c r="D19" s="2">
        <v>300</v>
      </c>
      <c r="E19" s="2">
        <v>0</v>
      </c>
      <c r="F19" s="2">
        <v>0</v>
      </c>
      <c r="G19" s="2">
        <v>0</v>
      </c>
      <c r="H19" s="2">
        <v>0</v>
      </c>
      <c r="I19" s="2">
        <f>SUM(Tabel1[[#This Row],[ Baaseelarve 2025]:[Ülekantavate vahendite korrigeerimine]])</f>
        <v>300</v>
      </c>
    </row>
    <row r="20" spans="1:9" x14ac:dyDescent="0.25">
      <c r="A20" s="1" t="s">
        <v>7</v>
      </c>
      <c r="B20" s="1" t="s">
        <v>55</v>
      </c>
      <c r="C20" s="1" t="s">
        <v>10</v>
      </c>
      <c r="D20" s="2">
        <v>0</v>
      </c>
      <c r="E20" s="2">
        <v>1050</v>
      </c>
      <c r="F20" s="2">
        <v>0</v>
      </c>
      <c r="G20" s="2">
        <v>0</v>
      </c>
      <c r="H20" s="2">
        <v>0</v>
      </c>
      <c r="I20" s="2">
        <f>SUM(Tabel1[[#This Row],[ Baaseelarve 2025]:[Ülekantavate vahendite korrigeerimine]])</f>
        <v>1050</v>
      </c>
    </row>
    <row r="21" spans="1:9" x14ac:dyDescent="0.25">
      <c r="A21" s="1" t="s">
        <v>7</v>
      </c>
      <c r="B21" s="1" t="s">
        <v>20</v>
      </c>
      <c r="C21" s="1" t="s">
        <v>27</v>
      </c>
      <c r="D21" s="2">
        <v>24542</v>
      </c>
      <c r="E21" s="2">
        <v>11000</v>
      </c>
      <c r="F21" s="2">
        <v>0</v>
      </c>
      <c r="G21" s="2">
        <v>0</v>
      </c>
      <c r="H21" s="2">
        <v>0</v>
      </c>
      <c r="I21" s="2">
        <f>SUM(Tabel1[[#This Row],[ Baaseelarve 2025]:[Ülekantavate vahendite korrigeerimine]])</f>
        <v>35542</v>
      </c>
    </row>
    <row r="22" spans="1:9" x14ac:dyDescent="0.25">
      <c r="A22" s="1" t="s">
        <v>7</v>
      </c>
      <c r="B22" s="1" t="s">
        <v>21</v>
      </c>
      <c r="C22" s="1" t="s">
        <v>18</v>
      </c>
      <c r="D22" s="2">
        <v>9600</v>
      </c>
      <c r="E22" s="2">
        <v>0</v>
      </c>
      <c r="F22" s="2">
        <v>0</v>
      </c>
      <c r="G22" s="2">
        <v>0</v>
      </c>
      <c r="H22" s="2">
        <v>0</v>
      </c>
      <c r="I22" s="2">
        <f>SUM(Tabel1[[#This Row],[ Baaseelarve 2025]:[Ülekantavate vahendite korrigeerimine]])</f>
        <v>9600</v>
      </c>
    </row>
    <row r="23" spans="1:9" x14ac:dyDescent="0.25">
      <c r="A23" s="1" t="s">
        <v>7</v>
      </c>
      <c r="B23" s="1" t="s">
        <v>61</v>
      </c>
      <c r="C23" s="1" t="s">
        <v>18</v>
      </c>
      <c r="D23" s="2">
        <v>457144</v>
      </c>
      <c r="E23" s="2">
        <v>0</v>
      </c>
      <c r="F23" s="2">
        <v>0</v>
      </c>
      <c r="G23" s="2">
        <v>35000</v>
      </c>
      <c r="H23" s="2">
        <v>0</v>
      </c>
      <c r="I23" s="2">
        <f>SUM(Tabel1[[#This Row],[ Baaseelarve 2025]:[Ülekantavate vahendite korrigeerimine]])</f>
        <v>492144</v>
      </c>
    </row>
    <row r="24" spans="1:9" x14ac:dyDescent="0.25">
      <c r="A24" s="1" t="s">
        <v>7</v>
      </c>
      <c r="B24" s="1" t="s">
        <v>22</v>
      </c>
      <c r="C24" s="1" t="s">
        <v>18</v>
      </c>
      <c r="D24" s="2">
        <v>97316</v>
      </c>
      <c r="E24" s="2">
        <v>0</v>
      </c>
      <c r="F24" s="2">
        <v>0</v>
      </c>
      <c r="G24" s="2">
        <v>0</v>
      </c>
      <c r="H24" s="2">
        <v>0</v>
      </c>
      <c r="I24" s="2">
        <f>SUM(Tabel1[[#This Row],[ Baaseelarve 2025]:[Ülekantavate vahendite korrigeerimine]])</f>
        <v>97316</v>
      </c>
    </row>
    <row r="25" spans="1:9" x14ac:dyDescent="0.25">
      <c r="A25" s="1" t="s">
        <v>7</v>
      </c>
      <c r="B25" s="1" t="s">
        <v>23</v>
      </c>
      <c r="C25" s="1" t="s">
        <v>27</v>
      </c>
      <c r="D25" s="2">
        <v>10000</v>
      </c>
      <c r="E25" s="2">
        <v>0</v>
      </c>
      <c r="F25" s="2">
        <v>0</v>
      </c>
      <c r="G25" s="2">
        <v>0</v>
      </c>
      <c r="H25" s="2">
        <v>0</v>
      </c>
      <c r="I25" s="2">
        <f>SUM(Tabel1[[#This Row],[ Baaseelarve 2025]:[Ülekantavate vahendite korrigeerimine]])</f>
        <v>10000</v>
      </c>
    </row>
    <row r="26" spans="1:9" x14ac:dyDescent="0.25">
      <c r="A26" s="1" t="s">
        <v>7</v>
      </c>
      <c r="B26" s="1" t="s">
        <v>24</v>
      </c>
      <c r="C26" s="1" t="s">
        <v>27</v>
      </c>
      <c r="D26" s="2">
        <v>40000</v>
      </c>
      <c r="E26" s="2">
        <v>0</v>
      </c>
      <c r="F26" s="2">
        <v>0</v>
      </c>
      <c r="G26" s="2">
        <v>0</v>
      </c>
      <c r="H26" s="2">
        <v>0</v>
      </c>
      <c r="I26" s="2">
        <f>SUM(Tabel1[[#This Row],[ Baaseelarve 2025]:[Ülekantavate vahendite korrigeerimine]])</f>
        <v>40000</v>
      </c>
    </row>
    <row r="27" spans="1:9" x14ac:dyDescent="0.25">
      <c r="A27" s="1" t="s">
        <v>7</v>
      </c>
      <c r="B27" s="1" t="s">
        <v>62</v>
      </c>
      <c r="C27" s="1" t="s">
        <v>14</v>
      </c>
      <c r="D27" s="2">
        <v>3000</v>
      </c>
      <c r="E27" s="2">
        <v>0</v>
      </c>
      <c r="F27" s="2">
        <v>0</v>
      </c>
      <c r="G27" s="2">
        <v>0</v>
      </c>
      <c r="H27" s="2">
        <v>0</v>
      </c>
      <c r="I27" s="2">
        <f>SUM(Tabel1[[#This Row],[ Baaseelarve 2025]:[Ülekantavate vahendite korrigeerimine]])</f>
        <v>3000</v>
      </c>
    </row>
    <row r="28" spans="1:9" x14ac:dyDescent="0.25">
      <c r="A28" s="1" t="s">
        <v>7</v>
      </c>
      <c r="B28" s="1" t="s">
        <v>62</v>
      </c>
      <c r="C28" s="1" t="s">
        <v>18</v>
      </c>
      <c r="D28" s="2">
        <v>172152</v>
      </c>
      <c r="E28" s="2">
        <v>0</v>
      </c>
      <c r="F28" s="2">
        <v>0</v>
      </c>
      <c r="G28" s="2">
        <v>0</v>
      </c>
      <c r="H28" s="2">
        <v>0</v>
      </c>
      <c r="I28" s="2">
        <f>SUM(Tabel1[[#This Row],[ Baaseelarve 2025]:[Ülekantavate vahendite korrigeerimine]])</f>
        <v>172152</v>
      </c>
    </row>
    <row r="29" spans="1:9" x14ac:dyDescent="0.25">
      <c r="A29" s="1" t="s">
        <v>7</v>
      </c>
      <c r="B29" s="1" t="s">
        <v>62</v>
      </c>
      <c r="C29" s="1" t="s">
        <v>46</v>
      </c>
      <c r="D29" s="2">
        <v>7000</v>
      </c>
      <c r="E29" s="2">
        <v>0</v>
      </c>
      <c r="F29" s="2">
        <v>0</v>
      </c>
      <c r="G29" s="2">
        <v>0</v>
      </c>
      <c r="H29" s="2">
        <v>0</v>
      </c>
      <c r="I29" s="2">
        <f>SUM(Tabel1[[#This Row],[ Baaseelarve 2025]:[Ülekantavate vahendite korrigeerimine]])</f>
        <v>7000</v>
      </c>
    </row>
    <row r="30" spans="1:9" x14ac:dyDescent="0.25">
      <c r="A30" s="1" t="s">
        <v>7</v>
      </c>
      <c r="B30" s="1" t="s">
        <v>25</v>
      </c>
      <c r="C30" s="1" t="s">
        <v>18</v>
      </c>
      <c r="D30" s="2">
        <v>4938931</v>
      </c>
      <c r="E30" s="2">
        <v>0</v>
      </c>
      <c r="F30" s="2">
        <v>133635</v>
      </c>
      <c r="G30" s="2">
        <v>133662</v>
      </c>
      <c r="H30" s="2">
        <v>120000</v>
      </c>
      <c r="I30" s="2">
        <f>SUM(Tabel1[[#This Row],[ Baaseelarve 2025]:[Ülekantavate vahendite korrigeerimine]])</f>
        <v>5326228</v>
      </c>
    </row>
    <row r="31" spans="1:9" x14ac:dyDescent="0.25">
      <c r="A31" s="1" t="s">
        <v>7</v>
      </c>
      <c r="B31" s="1" t="s">
        <v>26</v>
      </c>
      <c r="C31" s="1" t="s">
        <v>14</v>
      </c>
      <c r="D31" s="2">
        <v>450</v>
      </c>
      <c r="E31" s="2">
        <v>0</v>
      </c>
      <c r="F31" s="2">
        <v>0</v>
      </c>
      <c r="G31" s="2">
        <v>0</v>
      </c>
      <c r="H31" s="2">
        <v>0</v>
      </c>
      <c r="I31" s="2">
        <f>SUM(Tabel1[[#This Row],[ Baaseelarve 2025]:[Ülekantavate vahendite korrigeerimine]])</f>
        <v>450</v>
      </c>
    </row>
    <row r="32" spans="1:9" x14ac:dyDescent="0.25">
      <c r="A32" s="1" t="s">
        <v>7</v>
      </c>
      <c r="B32" s="1" t="s">
        <v>26</v>
      </c>
      <c r="C32" s="1" t="s">
        <v>46</v>
      </c>
      <c r="D32" s="2">
        <v>4596</v>
      </c>
      <c r="E32" s="2">
        <v>0</v>
      </c>
      <c r="F32" s="2">
        <v>0</v>
      </c>
      <c r="G32" s="2">
        <v>0</v>
      </c>
      <c r="H32" s="2">
        <v>0</v>
      </c>
      <c r="I32" s="2">
        <f>SUM(Tabel1[[#This Row],[ Baaseelarve 2025]:[Ülekantavate vahendite korrigeerimine]])</f>
        <v>4596</v>
      </c>
    </row>
    <row r="33" spans="1:9" x14ac:dyDescent="0.25">
      <c r="A33" s="1" t="s">
        <v>7</v>
      </c>
      <c r="B33" s="1" t="s">
        <v>12</v>
      </c>
      <c r="C33" s="1" t="s">
        <v>10</v>
      </c>
      <c r="D33" s="2">
        <v>79300</v>
      </c>
      <c r="E33" s="2">
        <v>0</v>
      </c>
      <c r="F33" s="2">
        <v>0</v>
      </c>
      <c r="G33" s="2">
        <v>0</v>
      </c>
      <c r="H33" s="2">
        <v>0</v>
      </c>
      <c r="I33" s="2">
        <f>SUM(Tabel1[[#This Row],[ Baaseelarve 2025]:[Ülekantavate vahendite korrigeerimine]])</f>
        <v>79300</v>
      </c>
    </row>
    <row r="34" spans="1:9" x14ac:dyDescent="0.25">
      <c r="A34" s="1" t="s">
        <v>7</v>
      </c>
      <c r="B34" s="1" t="s">
        <v>13</v>
      </c>
      <c r="C34" s="1" t="s">
        <v>10</v>
      </c>
      <c r="D34" s="2">
        <v>100770</v>
      </c>
      <c r="E34" s="2">
        <v>-1050</v>
      </c>
      <c r="F34" s="2">
        <v>0</v>
      </c>
      <c r="G34" s="2">
        <v>0</v>
      </c>
      <c r="H34" s="2">
        <v>0</v>
      </c>
      <c r="I34" s="2">
        <f>SUM(Tabel1[[#This Row],[ Baaseelarve 2025]:[Ülekantavate vahendite korrigeerimine]])</f>
        <v>99720</v>
      </c>
    </row>
    <row r="35" spans="1:9" x14ac:dyDescent="0.25">
      <c r="A35" s="1" t="s">
        <v>7</v>
      </c>
      <c r="B35" s="1" t="s">
        <v>47</v>
      </c>
      <c r="C35" s="1" t="s">
        <v>18</v>
      </c>
      <c r="D35" s="2">
        <v>13700</v>
      </c>
      <c r="E35" s="2">
        <v>0</v>
      </c>
      <c r="F35" s="2">
        <v>0</v>
      </c>
      <c r="G35" s="2">
        <v>1700</v>
      </c>
      <c r="H35" s="2">
        <v>0</v>
      </c>
      <c r="I35" s="2">
        <f>SUM(Tabel1[[#This Row],[ Baaseelarve 2025]:[Ülekantavate vahendite korrigeerimine]])</f>
        <v>15400</v>
      </c>
    </row>
    <row r="36" spans="1:9" x14ac:dyDescent="0.25">
      <c r="A36" s="1" t="s">
        <v>56</v>
      </c>
      <c r="B36" s="1" t="s">
        <v>57</v>
      </c>
      <c r="C36" s="1" t="s">
        <v>10</v>
      </c>
      <c r="D36" s="2">
        <v>0</v>
      </c>
      <c r="E36" s="2">
        <v>20367</v>
      </c>
      <c r="F36" s="2">
        <v>3408</v>
      </c>
      <c r="G36" s="2">
        <v>-3408</v>
      </c>
      <c r="H36" s="2">
        <v>0</v>
      </c>
      <c r="I36" s="2">
        <f>SUM(Tabel1[[#This Row],[ Baaseelarve 2025]:[Ülekantavate vahendite korrigeerimine]])</f>
        <v>20367</v>
      </c>
    </row>
    <row r="37" spans="1:9" x14ac:dyDescent="0.25">
      <c r="A37" s="1" t="s">
        <v>58</v>
      </c>
      <c r="B37" s="1" t="s">
        <v>57</v>
      </c>
      <c r="C37" s="1" t="s">
        <v>10</v>
      </c>
      <c r="D37" s="2">
        <v>0</v>
      </c>
      <c r="E37" s="2">
        <v>0</v>
      </c>
      <c r="F37" s="2">
        <v>494172</v>
      </c>
      <c r="G37" s="2">
        <v>0</v>
      </c>
      <c r="H37" s="2">
        <v>0</v>
      </c>
      <c r="I37" s="2">
        <f>SUM(Tabel1[[#This Row],[ Baaseelarve 2025]:[Ülekantavate vahendite korrigeerimine]])</f>
        <v>494172</v>
      </c>
    </row>
    <row r="38" spans="1:9" x14ac:dyDescent="0.25">
      <c r="A38" s="1" t="s">
        <v>33</v>
      </c>
      <c r="B38" s="1" t="s">
        <v>34</v>
      </c>
      <c r="C38" s="1" t="s">
        <v>10</v>
      </c>
      <c r="D38" s="2">
        <v>3825322.5679554958</v>
      </c>
      <c r="E38" s="2">
        <v>0</v>
      </c>
      <c r="F38" s="2">
        <v>0</v>
      </c>
      <c r="G38" s="2">
        <v>0</v>
      </c>
      <c r="H38" s="2">
        <v>0</v>
      </c>
      <c r="I38" s="2">
        <f>SUM(Tabel1[[#This Row],[ Baaseelarve 2025]:[Ülekantavate vahendite korrigeerimine]])</f>
        <v>3825322.5679554958</v>
      </c>
    </row>
    <row r="39" spans="1:9" x14ac:dyDescent="0.25">
      <c r="A39" s="1" t="s">
        <v>35</v>
      </c>
      <c r="B39" s="1" t="s">
        <v>37</v>
      </c>
      <c r="C39" s="1" t="s">
        <v>36</v>
      </c>
      <c r="D39" s="2">
        <v>1500</v>
      </c>
      <c r="E39" s="2">
        <v>0</v>
      </c>
      <c r="F39" s="2">
        <v>836</v>
      </c>
      <c r="G39" s="2">
        <v>0</v>
      </c>
      <c r="H39" s="2">
        <v>0</v>
      </c>
      <c r="I39" s="2">
        <f>SUM(Tabel1[[#This Row],[ Baaseelarve 2025]:[Ülekantavate vahendite korrigeerimine]])</f>
        <v>2336</v>
      </c>
    </row>
    <row r="40" spans="1:9" x14ac:dyDescent="0.25">
      <c r="A40" s="1" t="s">
        <v>38</v>
      </c>
      <c r="B40" s="1" t="s">
        <v>39</v>
      </c>
      <c r="C40" s="1" t="s">
        <v>32</v>
      </c>
      <c r="D40" s="2">
        <v>61668</v>
      </c>
      <c r="E40" s="2">
        <v>0</v>
      </c>
      <c r="F40" s="2">
        <v>0</v>
      </c>
      <c r="G40" s="2">
        <v>0</v>
      </c>
      <c r="H40" s="2">
        <v>0</v>
      </c>
      <c r="I40" s="2">
        <f>SUM(Tabel1[[#This Row],[ Baaseelarve 2025]:[Ülekantavate vahendite korrigeerimine]])</f>
        <v>61668</v>
      </c>
    </row>
    <row r="41" spans="1:9" x14ac:dyDescent="0.25">
      <c r="A41" s="1" t="s">
        <v>40</v>
      </c>
      <c r="B41" s="1" t="s">
        <v>41</v>
      </c>
      <c r="D41" s="2">
        <v>39600</v>
      </c>
      <c r="E41" s="2">
        <v>0</v>
      </c>
      <c r="F41" s="2">
        <v>0</v>
      </c>
      <c r="G41" s="2">
        <v>0</v>
      </c>
      <c r="H41" s="2">
        <v>0</v>
      </c>
      <c r="I41" s="2">
        <f>SUM(Tabel1[[#This Row],[ Baaseelarve 2025]:[Ülekantavate vahendite korrigeerimine]])</f>
        <v>39600</v>
      </c>
    </row>
    <row r="42" spans="1:9" x14ac:dyDescent="0.25">
      <c r="A42" s="1" t="s">
        <v>42</v>
      </c>
      <c r="D42" s="2">
        <f>SUBTOTAL(109,Tabel1[[ Baaseelarve 2025]])</f>
        <v>11803169.364690594</v>
      </c>
      <c r="E42" s="2">
        <f>SUBTOTAL(109,Tabel1[[ Muudatus1]])</f>
        <v>31367</v>
      </c>
      <c r="F42" s="2">
        <f>SUBTOTAL(109,Tabel1[[ Ülekantavad vahendid]])</f>
        <v>633769</v>
      </c>
      <c r="G42" s="2">
        <f>SUBTOTAL(109,Tabel1[[ Muudatus3]])</f>
        <v>163567</v>
      </c>
      <c r="H42" s="2">
        <f>SUBTOTAL(109,Tabel1[Ülekantavate vahendite korrigeerimine])</f>
        <v>120000</v>
      </c>
      <c r="I42" s="2">
        <f>SUBTOTAL(109,Tabel1[[ Lõplik eelarve]])</f>
        <v>12751872.364690596</v>
      </c>
    </row>
  </sheetData>
  <pageMargins left="0.70866141732283472" right="0.31496062992125984" top="0.51181102362204722" bottom="0.51181102362204722" header="0.31496062992125984" footer="0.31496062992125984"/>
  <pageSetup paperSize="9" scale="84" fitToHeight="2" orientation="landscape" r:id="rId1"/>
  <headerFooter>
    <oddFooter>&amp;R&amp;P/&amp;N</oddFooter>
  </headerFooter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B55167CE0568F04F8D0A73C0C687969E" ma:contentTypeVersion="12" ma:contentTypeDescription="Loo uus dokument" ma:contentTypeScope="" ma:versionID="aa4321a880081ff12d83873234d104df">
  <xsd:schema xmlns:xsd="http://www.w3.org/2001/XMLSchema" xmlns:xs="http://www.w3.org/2001/XMLSchema" xmlns:p="http://schemas.microsoft.com/office/2006/metadata/properties" xmlns:ns2="9da227d0-c3c3-42cd-b04f-a1d553e81632" xmlns:ns3="56143227-1fff-45e0-a726-b3dff444f6b7" targetNamespace="http://schemas.microsoft.com/office/2006/metadata/properties" ma:root="true" ma:fieldsID="1dd54686d9dc07dd3637e06621daab0d" ns2:_="" ns3:_="">
    <xsd:import namespace="9da227d0-c3c3-42cd-b04f-a1d553e81632"/>
    <xsd:import namespace="56143227-1fff-45e0-a726-b3dff444f6b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_x00d5_igused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da227d0-c3c3-42cd-b04f-a1d553e8163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_x00d5_igused" ma:index="15" nillable="true" ma:displayName="Õigused" ma:format="Dropdown" ma:list="UserInfo" ma:SharePointGroup="0" ma:internalName="_x00d5_igused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lcf76f155ced4ddcb4097134ff3c332f" ma:index="17" nillable="true" ma:taxonomy="true" ma:internalName="lcf76f155ced4ddcb4097134ff3c332f" ma:taxonomyFieldName="MediaServiceImageTags" ma:displayName="Pildisildid" ma:readOnly="false" ma:fieldId="{5cf76f15-5ced-4ddc-b409-7134ff3c332f}" ma:taxonomyMulti="true" ma:sspId="8bf6974d-894c-4b76-94e9-da4eaeb0c39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6143227-1fff-45e0-a726-b3dff444f6b7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87178305-1d72-44da-ab42-9b72e96f9eae}" ma:internalName="TaxCatchAll" ma:showField="CatchAllData" ma:web="56143227-1fff-45e0-a726-b3dff444f6b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x00d5_igused xmlns="9da227d0-c3c3-42cd-b04f-a1d553e81632">
      <UserInfo>
        <DisplayName/>
        <AccountId xsi:nil="true"/>
        <AccountType/>
      </UserInfo>
    </_x00d5_igused>
    <lcf76f155ced4ddcb4097134ff3c332f xmlns="9da227d0-c3c3-42cd-b04f-a1d553e81632">
      <Terms xmlns="http://schemas.microsoft.com/office/infopath/2007/PartnerControls"/>
    </lcf76f155ced4ddcb4097134ff3c332f>
    <TaxCatchAll xmlns="56143227-1fff-45e0-a726-b3dff444f6b7" xsi:nil="true"/>
  </documentManagement>
</p:properties>
</file>

<file path=customXml/itemProps1.xml><?xml version="1.0" encoding="utf-8"?>
<ds:datastoreItem xmlns:ds="http://schemas.openxmlformats.org/officeDocument/2006/customXml" ds:itemID="{7B8CA3E5-0458-4DAE-9435-82804A9EB892}"/>
</file>

<file path=customXml/itemProps2.xml><?xml version="1.0" encoding="utf-8"?>
<ds:datastoreItem xmlns:ds="http://schemas.openxmlformats.org/officeDocument/2006/customXml" ds:itemID="{31E7B5C7-2347-4868-BFCC-14D32360E92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FE525F0-3251-4A17-AA10-95B5496D6C5E}">
  <ds:schemaRefs>
    <ds:schemaRef ds:uri="http://schemas.microsoft.com/office/2006/metadata/properties"/>
    <ds:schemaRef ds:uri="http://schemas.microsoft.com/office/infopath/2007/PartnerControls"/>
    <ds:schemaRef ds:uri="9da227d0-c3c3-42cd-b04f-a1d553e81632"/>
    <ds:schemaRef ds:uri="56143227-1fff-45e0-a726-b3dff444f6b7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Töölehed</vt:lpstr>
      </vt:variant>
      <vt:variant>
        <vt:i4>1</vt:i4>
      </vt:variant>
      <vt:variant>
        <vt:lpstr>Nimega vahemikud</vt:lpstr>
      </vt:variant>
      <vt:variant>
        <vt:i4>1</vt:i4>
      </vt:variant>
    </vt:vector>
  </HeadingPairs>
  <TitlesOfParts>
    <vt:vector size="2" baseType="lpstr">
      <vt:lpstr>Lisa 1</vt:lpstr>
      <vt:lpstr>'Lisa 1'!Prinditiitlid</vt:lpstr>
    </vt:vector>
  </TitlesOfParts>
  <Company>Registrite ja Infosüsteemide Keskus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Jaanika Säde</dc:creator>
  <cp:lastModifiedBy>Jaanika Säde - VIRV</cp:lastModifiedBy>
  <cp:lastPrinted>2025-12-15T09:24:57Z</cp:lastPrinted>
  <dcterms:created xsi:type="dcterms:W3CDTF">2025-02-03T12:07:58Z</dcterms:created>
  <dcterms:modified xsi:type="dcterms:W3CDTF">2025-12-15T09:25:03Z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efa4170-0d19-0005-0004-bc88714345d2_Enabled">
    <vt:lpwstr>true</vt:lpwstr>
  </property>
  <property fmtid="{D5CDD505-2E9C-101B-9397-08002B2CF9AE}" pid="3" name="MSIP_Label_defa4170-0d19-0005-0004-bc88714345d2_SetDate">
    <vt:lpwstr>2025-06-03T05:25:06Z</vt:lpwstr>
  </property>
  <property fmtid="{D5CDD505-2E9C-101B-9397-08002B2CF9AE}" pid="4" name="MSIP_Label_defa4170-0d19-0005-0004-bc88714345d2_Method">
    <vt:lpwstr>Standard</vt:lpwstr>
  </property>
  <property fmtid="{D5CDD505-2E9C-101B-9397-08002B2CF9AE}" pid="5" name="MSIP_Label_defa4170-0d19-0005-0004-bc88714345d2_Name">
    <vt:lpwstr>defa4170-0d19-0005-0004-bc88714345d2</vt:lpwstr>
  </property>
  <property fmtid="{D5CDD505-2E9C-101B-9397-08002B2CF9AE}" pid="6" name="MSIP_Label_defa4170-0d19-0005-0004-bc88714345d2_SiteId">
    <vt:lpwstr>8fe098d2-428d-4bd4-9803-7195fe96f0e2</vt:lpwstr>
  </property>
  <property fmtid="{D5CDD505-2E9C-101B-9397-08002B2CF9AE}" pid="7" name="MSIP_Label_defa4170-0d19-0005-0004-bc88714345d2_ActionId">
    <vt:lpwstr>4b2c2417-150e-48fc-824d-0e0b0413466a</vt:lpwstr>
  </property>
  <property fmtid="{D5CDD505-2E9C-101B-9397-08002B2CF9AE}" pid="8" name="MSIP_Label_defa4170-0d19-0005-0004-bc88714345d2_ContentBits">
    <vt:lpwstr>0</vt:lpwstr>
  </property>
  <property fmtid="{D5CDD505-2E9C-101B-9397-08002B2CF9AE}" pid="9" name="MSIP_Label_defa4170-0d19-0005-0004-bc88714345d2_Tag">
    <vt:lpwstr>10, 3, 0, 1</vt:lpwstr>
  </property>
  <property fmtid="{D5CDD505-2E9C-101B-9397-08002B2CF9AE}" pid="10" name="ContentTypeId">
    <vt:lpwstr>0x010100B55167CE0568F04F8D0A73C0C687969E</vt:lpwstr>
  </property>
  <property fmtid="{D5CDD505-2E9C-101B-9397-08002B2CF9AE}" pid="11" name="Order">
    <vt:r8>237200</vt:r8>
  </property>
  <property fmtid="{D5CDD505-2E9C-101B-9397-08002B2CF9AE}" pid="12" name="MediaServiceImageTags">
    <vt:lpwstr/>
  </property>
</Properties>
</file>